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505" windowHeight="11265"/>
  </bookViews>
  <sheets>
    <sheet name="Лист1" sheetId="1" r:id="rId1"/>
    <sheet name="Лист2" sheetId="2" r:id="rId2"/>
    <sheet name="Лист3" sheetId="3" r:id="rId3"/>
  </sheets>
  <definedNames>
    <definedName name="зкшсыф" localSheetId="0">Лист1!$B$1:$D$60</definedName>
    <definedName name="_xlnm.Print_Area" localSheetId="0">Лист1!$A$1:$D$60</definedName>
  </definedNames>
  <calcPr calcId="162913"/>
</workbook>
</file>

<file path=xl/calcChain.xml><?xml version="1.0" encoding="utf-8"?>
<calcChain xmlns="http://schemas.openxmlformats.org/spreadsheetml/2006/main">
  <c r="G37" i="1" l="1"/>
  <c r="F37" i="1"/>
  <c r="E37" i="1"/>
  <c r="D38" i="1"/>
  <c r="E38" i="1"/>
  <c r="F38" i="1"/>
  <c r="G38" i="1"/>
  <c r="D37" i="1" l="1"/>
  <c r="D54" i="1" l="1"/>
  <c r="D41" i="1" l="1"/>
  <c r="E54" i="1" l="1"/>
  <c r="F54" i="1" l="1"/>
  <c r="G5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6" i="1"/>
  <c r="G57" i="1"/>
  <c r="G58" i="1"/>
  <c r="G59" i="1"/>
  <c r="G6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6" i="1"/>
  <c r="F57" i="1"/>
  <c r="F58" i="1"/>
  <c r="F59" i="1"/>
  <c r="F60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E57" i="1"/>
  <c r="E58" i="1"/>
  <c r="E59" i="1"/>
  <c r="E60" i="1"/>
  <c r="E4" i="1"/>
</calcChain>
</file>

<file path=xl/sharedStrings.xml><?xml version="1.0" encoding="utf-8"?>
<sst xmlns="http://schemas.openxmlformats.org/spreadsheetml/2006/main" count="121" uniqueCount="114">
  <si>
    <t>1. Определение физико-механических характеристик грунтов</t>
  </si>
  <si>
    <t>1.1. Исследования физико-механических свойств глинистых грунтов</t>
  </si>
  <si>
    <t>Наименование и характеристика работ</t>
  </si>
  <si>
    <t>Цена, 
руб.</t>
  </si>
  <si>
    <t>Плотность</t>
  </si>
  <si>
    <t>62/3</t>
  </si>
  <si>
    <t>Влажность</t>
  </si>
  <si>
    <t>62/1</t>
  </si>
  <si>
    <t>Плотность и влажность</t>
  </si>
  <si>
    <t>63/1</t>
  </si>
  <si>
    <t>Плотность частиц</t>
  </si>
  <si>
    <t>62/5</t>
  </si>
  <si>
    <t>Консистенция при нарушенной структуре</t>
  </si>
  <si>
    <t>63/3</t>
  </si>
  <si>
    <t>Консистенция при ненарушенной структуре</t>
  </si>
  <si>
    <t>63/4</t>
  </si>
  <si>
    <t>Гранулометрический анализ ситовым методом с разделением фракций от  10 до 0,1 мм</t>
  </si>
  <si>
    <t>64/11</t>
  </si>
  <si>
    <t>Гранулометрический анализ методом ареометра</t>
  </si>
  <si>
    <t>64/12</t>
  </si>
  <si>
    <t>Скорость размокания на образцах естественного сложения</t>
  </si>
  <si>
    <t>62/8</t>
  </si>
  <si>
    <t>Полный комплекс определений физических свойств для глинистых грунтов независимо от количества частиц диаметром более 1 мм</t>
  </si>
  <si>
    <t>63/8</t>
  </si>
  <si>
    <t>Комплекс определений оптимальной влажности и максимальной плотности грунта (стандартное уплотнение)</t>
  </si>
  <si>
    <t>63/10</t>
  </si>
  <si>
    <t>Степень набухания в приборе ПНГ</t>
  </si>
  <si>
    <t>62/10</t>
  </si>
  <si>
    <t>Объемная и линейная усадки при ненарушенной структуре</t>
  </si>
  <si>
    <t>62/15</t>
  </si>
  <si>
    <t>Сокращенный комплекс физико-механических свойств грунта при  консолидированном   срезе с нагрузкой до 0,6 МПа (без компрессионных испытаний)</t>
  </si>
  <si>
    <t>63/11</t>
  </si>
  <si>
    <t>Сокращенный комплекс физико-механических свойств грунта при неконсолидированном срезе и нагрузкой до 0,6 МПа (без компрессионных испытаний)</t>
  </si>
  <si>
    <t>63/13</t>
  </si>
  <si>
    <t>Сокращенный комплекс физико-механических свойств грунта нарушенной структуры с  заданными влажностью и плотностью сухого грунта. Консолидированный срез под нагрузкой до 0,6 МПа (без компрессионных испытаний)</t>
  </si>
  <si>
    <t>63/14</t>
  </si>
  <si>
    <t>Сокращенный комплекс физико-механических свойств грунта нарушенной структуры с заданными влажностью и плотностью сухого грунта. Неконсолидированный срез под нагрузкой до 0,6 МПа (без компрессионных испытаний)</t>
  </si>
  <si>
    <t>63/16</t>
  </si>
  <si>
    <t>Сокращенный комплекс физико-механических свойств грунта (без среза). Показатели сжимаемости при компрессионных испытаниях по одной ветви с нагрузкой до 0,6 МПа (или  определение просадочности)</t>
  </si>
  <si>
    <t>63/17</t>
  </si>
  <si>
    <t>63/18</t>
  </si>
  <si>
    <t>Сокращенный комплекс физико-механических свойств грунта (без среза). Показатели сжимаемости при компрессионных испытаниях, с двумя ветвями (нагрузка/разгрузка) до 0,6 МПа</t>
  </si>
  <si>
    <t>63/19</t>
  </si>
  <si>
    <t>Полный комплекс физико-механических  свойств грунта с определением сопротивления грунта срезу   (консолидированный срез) и компрессионными испытаниями  под нагрузкой до 0,6 МПа</t>
  </si>
  <si>
    <t>63/25</t>
  </si>
  <si>
    <t>Полный комплекс физико-механических  свойств грунта с определением сопротивления грунта срезу   (неконсолидированный срез) и компрессионными испытаниями  под нагрузкой до 0,6 МПа</t>
  </si>
  <si>
    <t>63/27</t>
  </si>
  <si>
    <t>Полный комплекс физико-механических свойств грунта нарушенной структуры с  заданной влажностью и плотностью сухого   грунта, с определением сопротивления  грунта срезу (консолидированный срез) и компрессионными испытаниями с нагрузкой до 0,6 МПа</t>
  </si>
  <si>
    <t>63/28</t>
  </si>
  <si>
    <t>То же, с определением сопротивления грунта срезу (неконсолидированный срез) и компрессионными испытаниями с нагрузкой до 0,6 МПа</t>
  </si>
  <si>
    <t>63/30</t>
  </si>
  <si>
    <t>Коэффициент фильтрации связных грунтов (консолидация)</t>
  </si>
  <si>
    <t>Наблюдение за консолидацией при компрессионных испытаниях (одна точка)</t>
  </si>
  <si>
    <t>62/33</t>
  </si>
  <si>
    <t>Предварительное уплотнение грунтов перед срезом</t>
  </si>
  <si>
    <t>62/27</t>
  </si>
  <si>
    <t>Давление набухания при ненарушенной структуре с наблюдением за деформацией</t>
  </si>
  <si>
    <t>62/12+ 62/14</t>
  </si>
  <si>
    <t>1.2. Исследования физико-механических свойств песчаных грунтов</t>
  </si>
  <si>
    <t>Полный комплекс определений физических  свойств</t>
  </si>
  <si>
    <t>65/1</t>
  </si>
  <si>
    <t>Комплекс определений оптимальной влажности и плотности  (стандартное уплотнение)</t>
  </si>
  <si>
    <t>65/2</t>
  </si>
  <si>
    <t>64/1</t>
  </si>
  <si>
    <t>64/3</t>
  </si>
  <si>
    <t>Угол естественного откоса (в сухом состоянии или под водой)</t>
  </si>
  <si>
    <t>64/4</t>
  </si>
  <si>
    <t>Коэффициент фильтрации</t>
  </si>
  <si>
    <t>64/5</t>
  </si>
  <si>
    <t>Гранулометрический анализ фракций меньше 0,1 мм методом ареометра (пипетки)</t>
  </si>
  <si>
    <t>Сокращенный комплекс   физико-механических    свойств грунта с определением сопротивления грунта срезу под нагрузкой до 0,6 МПа  (без компрессионных испытаний)</t>
  </si>
  <si>
    <t>65/6</t>
  </si>
  <si>
    <t>Сокращенный комплекс   физико-механических    свойств грунта с компрессионными испытаниями под нагрузкой до 0,6 МПа (без среза)</t>
  </si>
  <si>
    <t>65/8</t>
  </si>
  <si>
    <t>Полный комплекс физико-механических свойств грунта с определением сопротивления грунта срезу и компрессионными испытаниями под нагрузкой  до 0,6 МПа</t>
  </si>
  <si>
    <t>65/10</t>
  </si>
  <si>
    <t>64/13</t>
  </si>
  <si>
    <t>Недренированное испытание (без отжатия воды из образца) - для определения характеристик прочности водонасыщенных (Sr&gt;0,85) пылевато-глинистых и биогенных грунтов в нестабилизированном состоянии для определения недренированной прочности Cu.</t>
  </si>
  <si>
    <t>66/1</t>
  </si>
  <si>
    <t>66/4</t>
  </si>
  <si>
    <t>66/2</t>
  </si>
  <si>
    <t>66/5</t>
  </si>
  <si>
    <t>Консолидированно-недренированное испытание (с предварительным уплотнением образца и отжатием воды из него только в процессе уплотнения) для определения характеристик прочности глинистых, пылевато-глинистых и биогенных грунтов в нестабилизированном состоянии (несвязные грунты)</t>
  </si>
  <si>
    <t>Консолидированно-недренированное испытание (с предварительным уплотнением образца и отжатием воды из него только в процессе уплотнения) для определения характеристик прочности песчаных грунтов</t>
  </si>
  <si>
    <t>66/3</t>
  </si>
  <si>
    <t xml:space="preserve">Дренированное испытание (с предварительным уплотнением образца и отжатием воды из него в процессе всего испытания) для определения характеристик прочности (φ,С) и деформируемости (Е, ν) глинистых, пылевато-глинистых и биогенных грунтов в стабилизированном состоянии </t>
  </si>
  <si>
    <t>Дренированное испытание (с предварительным уплотнением образца и отжатием воды из него в процессе всего испытания) для определения характеристик прочности (φ,С) и деформируемости (Е, ν) песчаных грунтов в стабилизированном состоянии</t>
  </si>
  <si>
    <t>Полный комплекс физико-механических свойств грунта с определением сопротивления грунта срезу под нагрузкой до 0,6 МПа, показателей сжимаемости и сопутствующие определения при компрессионных испытаниях по одной ветви с нагрузкой до 0,6 МПа. Без гранулометрического анализа ситовым методом и методом ареометра, с предварительным уплотнением грунтов перед срезом.</t>
  </si>
  <si>
    <t>Полный комплекс физико-механических  свойств грунта с определением сопротивления грунта срезу (консолидированный срез) под нагрузкой до 0,6 МПа. Предварительное уплотнение грунтов перед срезом. Гранулометрический анализ ситовым методом и методом ареометра.</t>
  </si>
  <si>
    <t>Сокращенный комплекс физико-механических свойств грунта при консолидированном   срезе с нагрузкой до 0,6 МПа без гранулометрического анализа ситовым методом и методом ареометра с предварительным уплотнением перед срезом</t>
  </si>
  <si>
    <t>Сокращенный комплекс физико-механических свойств грунта при консолидированном срезе с нагрузкой до 0,6 МПа. Предварительное уплотнение глинистых грунтов перед срезом.</t>
  </si>
  <si>
    <t>64§13 + 65§10</t>
  </si>
  <si>
    <t>Полный комплекс физико-механических свойств песчаного грунта с определением сопротивления грунта срезу и компрессионными испытаниями под нагрузкой  до 0,6 МПа, предварительное уплотнение   грунтов перед срезом</t>
  </si>
  <si>
    <t>Сокращенный комплекс физико-механических свойств песчаного грунта с определением сопротивления грунта срезу под нагрузкой до 0,6 МПа, предварительное уплотнение   грунтов перед срезом</t>
  </si>
  <si>
    <t xml:space="preserve">64§13+65§6  </t>
  </si>
  <si>
    <t>62§27+63/25 - 64§12</t>
  </si>
  <si>
    <t xml:space="preserve">62§27+63§25 + 64§11 </t>
  </si>
  <si>
    <t>62§27+63§11 - 62§23</t>
  </si>
  <si>
    <t xml:space="preserve">62§27+63§11 </t>
  </si>
  <si>
    <t>То же, с двумя ветвями нагрузки до 0,6 МПа</t>
  </si>
  <si>
    <t>Стоимость с учетом индекса изменения сметной стоимости 
(44,21), руб.</t>
  </si>
  <si>
    <t>1.3. Определение характеристик прочности и деформируемости грунтов 
 методом трехосного сжатия</t>
  </si>
  <si>
    <t>Гранулометрический анализ ситовым методом и методом ареометра, с разделением фракций от 10 до 0,005 мм</t>
  </si>
  <si>
    <t>62/23</t>
  </si>
  <si>
    <t>Пункт по «Справочнику базовых цен»</t>
  </si>
  <si>
    <t>безнал без НДС (скидка 50%)</t>
  </si>
  <si>
    <t>наличка (скидка 55%)</t>
  </si>
  <si>
    <t>безнал с НДС (скидка 40%)</t>
  </si>
  <si>
    <t>Коэффициент уплотнения методом режущего кольца и стандартного уплотнения</t>
  </si>
  <si>
    <t>65/2+ 64/3</t>
  </si>
  <si>
    <t>Органические вещества методом прокаливания</t>
  </si>
  <si>
    <t>70§11</t>
  </si>
  <si>
    <t>Засоленость</t>
  </si>
  <si>
    <t>70§83+72§56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</si>
</sst>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  <family val="2"/>
      <charset val="1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2" fontId="3" fillId="2" borderId="0" xfId="0" applyNumberFormat="1" applyFont="1" applyFill="1"/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TableStyleLight1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EFEFEF"/>
      <rgbColor rgb="00EEEEEE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E5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C458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CCFF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Normal="100" zoomScaleSheetLayoutView="100" workbookViewId="0">
      <selection activeCell="J20" sqref="J20"/>
    </sheetView>
  </sheetViews>
  <sheetFormatPr defaultRowHeight="12.75" x14ac:dyDescent="0.2"/>
  <cols>
    <col min="1" max="1" width="61.140625" style="6" customWidth="1"/>
    <col min="2" max="2" width="22.5703125" style="6" customWidth="1"/>
    <col min="3" max="3" width="13.42578125" style="6" customWidth="1"/>
    <col min="4" max="4" width="24" style="6" customWidth="1"/>
    <col min="5" max="5" width="17.42578125" style="6" bestFit="1" customWidth="1"/>
    <col min="6" max="6" width="24.42578125" style="6" bestFit="1" customWidth="1"/>
    <col min="7" max="7" width="22.7109375" style="6" bestFit="1" customWidth="1"/>
    <col min="8" max="16384" width="9.140625" style="6"/>
  </cols>
  <sheetData>
    <row r="1" spans="1:7" x14ac:dyDescent="0.2">
      <c r="A1" s="12" t="s">
        <v>0</v>
      </c>
      <c r="B1" s="12"/>
      <c r="C1" s="12"/>
      <c r="D1" s="12"/>
      <c r="E1" s="12"/>
      <c r="F1" s="12"/>
      <c r="G1" s="12"/>
    </row>
    <row r="2" spans="1:7" x14ac:dyDescent="0.2">
      <c r="A2" s="13" t="s">
        <v>1</v>
      </c>
      <c r="B2" s="13"/>
      <c r="C2" s="13"/>
      <c r="D2" s="13"/>
      <c r="E2" s="13"/>
      <c r="F2" s="13"/>
      <c r="G2" s="13"/>
    </row>
    <row r="3" spans="1:7" ht="51" x14ac:dyDescent="0.2">
      <c r="A3" s="7" t="s">
        <v>2</v>
      </c>
      <c r="B3" s="2" t="s">
        <v>104</v>
      </c>
      <c r="C3" s="2" t="s">
        <v>3</v>
      </c>
      <c r="D3" s="2" t="s">
        <v>100</v>
      </c>
      <c r="E3" s="7" t="s">
        <v>106</v>
      </c>
      <c r="F3" s="7" t="s">
        <v>105</v>
      </c>
      <c r="G3" s="7" t="s">
        <v>107</v>
      </c>
    </row>
    <row r="4" spans="1:7" x14ac:dyDescent="0.2">
      <c r="A4" s="1" t="s">
        <v>4</v>
      </c>
      <c r="B4" s="2" t="s">
        <v>5</v>
      </c>
      <c r="C4" s="3">
        <v>5.7</v>
      </c>
      <c r="D4" s="4">
        <v>251.99700000000001</v>
      </c>
      <c r="E4" s="5">
        <f>D4*0.45</f>
        <v>113.39865</v>
      </c>
      <c r="F4" s="5">
        <f>D4*0.5</f>
        <v>125.99850000000001</v>
      </c>
      <c r="G4" s="5">
        <f>D4*0.6</f>
        <v>151.19820000000001</v>
      </c>
    </row>
    <row r="5" spans="1:7" x14ac:dyDescent="0.2">
      <c r="A5" s="1" t="s">
        <v>6</v>
      </c>
      <c r="B5" s="2" t="s">
        <v>7</v>
      </c>
      <c r="C5" s="3">
        <v>4</v>
      </c>
      <c r="D5" s="4">
        <v>176.84</v>
      </c>
      <c r="E5" s="5">
        <f t="shared" ref="E5:E60" si="0">D5*0.45</f>
        <v>79.578000000000003</v>
      </c>
      <c r="F5" s="5">
        <f t="shared" ref="F5:F60" si="1">D5*0.5</f>
        <v>88.42</v>
      </c>
      <c r="G5" s="5">
        <f t="shared" ref="G5:G60" si="2">D5*0.6</f>
        <v>106.104</v>
      </c>
    </row>
    <row r="6" spans="1:7" x14ac:dyDescent="0.2">
      <c r="A6" s="1" t="s">
        <v>8</v>
      </c>
      <c r="B6" s="2" t="s">
        <v>9</v>
      </c>
      <c r="C6" s="3">
        <v>9.6999999999999993</v>
      </c>
      <c r="D6" s="4">
        <v>428.83699999999999</v>
      </c>
      <c r="E6" s="5">
        <f t="shared" si="0"/>
        <v>192.97665000000001</v>
      </c>
      <c r="F6" s="5">
        <f t="shared" si="1"/>
        <v>214.41849999999999</v>
      </c>
      <c r="G6" s="5">
        <f t="shared" si="2"/>
        <v>257.30219999999997</v>
      </c>
    </row>
    <row r="7" spans="1:7" x14ac:dyDescent="0.2">
      <c r="A7" s="1" t="s">
        <v>10</v>
      </c>
      <c r="B7" s="2" t="s">
        <v>11</v>
      </c>
      <c r="C7" s="3">
        <v>7.2</v>
      </c>
      <c r="D7" s="4">
        <v>318.31200000000001</v>
      </c>
      <c r="E7" s="5">
        <f t="shared" si="0"/>
        <v>143.24040000000002</v>
      </c>
      <c r="F7" s="5">
        <f t="shared" si="1"/>
        <v>159.15600000000001</v>
      </c>
      <c r="G7" s="5">
        <f t="shared" si="2"/>
        <v>190.9872</v>
      </c>
    </row>
    <row r="8" spans="1:7" x14ac:dyDescent="0.2">
      <c r="A8" s="1" t="s">
        <v>12</v>
      </c>
      <c r="B8" s="2" t="s">
        <v>13</v>
      </c>
      <c r="C8" s="3">
        <v>18.2</v>
      </c>
      <c r="D8" s="4">
        <v>804.62199999999996</v>
      </c>
      <c r="E8" s="5">
        <f t="shared" si="0"/>
        <v>362.07990000000001</v>
      </c>
      <c r="F8" s="5">
        <f t="shared" si="1"/>
        <v>402.31099999999998</v>
      </c>
      <c r="G8" s="5">
        <f t="shared" si="2"/>
        <v>482.77319999999997</v>
      </c>
    </row>
    <row r="9" spans="1:7" x14ac:dyDescent="0.2">
      <c r="A9" s="1" t="s">
        <v>14</v>
      </c>
      <c r="B9" s="2" t="s">
        <v>15</v>
      </c>
      <c r="C9" s="3">
        <v>20.2</v>
      </c>
      <c r="D9" s="4">
        <v>893.04200000000003</v>
      </c>
      <c r="E9" s="5">
        <f t="shared" si="0"/>
        <v>401.8689</v>
      </c>
      <c r="F9" s="5">
        <f t="shared" si="1"/>
        <v>446.52100000000002</v>
      </c>
      <c r="G9" s="5">
        <f t="shared" si="2"/>
        <v>535.8252</v>
      </c>
    </row>
    <row r="10" spans="1:7" ht="30.75" customHeight="1" x14ac:dyDescent="0.2">
      <c r="A10" s="1" t="s">
        <v>102</v>
      </c>
      <c r="B10" s="2" t="s">
        <v>103</v>
      </c>
      <c r="C10" s="3">
        <v>19.600000000000001</v>
      </c>
      <c r="D10" s="4">
        <v>866.51600000000008</v>
      </c>
      <c r="E10" s="5">
        <f t="shared" si="0"/>
        <v>389.93220000000002</v>
      </c>
      <c r="F10" s="5">
        <f t="shared" si="1"/>
        <v>433.25800000000004</v>
      </c>
      <c r="G10" s="5">
        <f t="shared" si="2"/>
        <v>519.90960000000007</v>
      </c>
    </row>
    <row r="11" spans="1:7" ht="25.5" x14ac:dyDescent="0.2">
      <c r="A11" s="1" t="s">
        <v>16</v>
      </c>
      <c r="B11" s="2" t="s">
        <v>17</v>
      </c>
      <c r="C11" s="3">
        <v>13.7</v>
      </c>
      <c r="D11" s="4">
        <v>605.67700000000002</v>
      </c>
      <c r="E11" s="5">
        <f t="shared" si="0"/>
        <v>272.55465000000004</v>
      </c>
      <c r="F11" s="5">
        <f t="shared" si="1"/>
        <v>302.83850000000001</v>
      </c>
      <c r="G11" s="5">
        <f t="shared" si="2"/>
        <v>363.40620000000001</v>
      </c>
    </row>
    <row r="12" spans="1:7" x14ac:dyDescent="0.2">
      <c r="A12" s="1" t="s">
        <v>18</v>
      </c>
      <c r="B12" s="2" t="s">
        <v>19</v>
      </c>
      <c r="C12" s="3">
        <v>7.1</v>
      </c>
      <c r="D12" s="4">
        <v>313.89099999999996</v>
      </c>
      <c r="E12" s="5">
        <f t="shared" si="0"/>
        <v>141.25094999999999</v>
      </c>
      <c r="F12" s="5">
        <f t="shared" si="1"/>
        <v>156.94549999999998</v>
      </c>
      <c r="G12" s="5">
        <f t="shared" si="2"/>
        <v>188.33459999999997</v>
      </c>
    </row>
    <row r="13" spans="1:7" x14ac:dyDescent="0.2">
      <c r="A13" s="1" t="s">
        <v>20</v>
      </c>
      <c r="B13" s="2" t="s">
        <v>21</v>
      </c>
      <c r="C13" s="3">
        <v>5</v>
      </c>
      <c r="D13" s="4">
        <v>221.05</v>
      </c>
      <c r="E13" s="5">
        <f t="shared" si="0"/>
        <v>99.472500000000011</v>
      </c>
      <c r="F13" s="5">
        <f t="shared" si="1"/>
        <v>110.52500000000001</v>
      </c>
      <c r="G13" s="5">
        <f t="shared" si="2"/>
        <v>132.63</v>
      </c>
    </row>
    <row r="14" spans="1:7" ht="25.5" x14ac:dyDescent="0.2">
      <c r="A14" s="1" t="s">
        <v>22</v>
      </c>
      <c r="B14" s="2" t="s">
        <v>23</v>
      </c>
      <c r="C14" s="3">
        <v>47.1</v>
      </c>
      <c r="D14" s="4">
        <v>2082.2910000000002</v>
      </c>
      <c r="E14" s="5">
        <f t="shared" si="0"/>
        <v>937.03095000000008</v>
      </c>
      <c r="F14" s="5">
        <f t="shared" si="1"/>
        <v>1041.1455000000001</v>
      </c>
      <c r="G14" s="5">
        <f t="shared" si="2"/>
        <v>1249.3746000000001</v>
      </c>
    </row>
    <row r="15" spans="1:7" ht="26.25" customHeight="1" x14ac:dyDescent="0.2">
      <c r="A15" s="1" t="s">
        <v>24</v>
      </c>
      <c r="B15" s="2" t="s">
        <v>25</v>
      </c>
      <c r="C15" s="3">
        <v>68.099999999999994</v>
      </c>
      <c r="D15" s="4">
        <v>3010.701</v>
      </c>
      <c r="E15" s="5">
        <f t="shared" si="0"/>
        <v>1354.8154500000001</v>
      </c>
      <c r="F15" s="5">
        <f t="shared" si="1"/>
        <v>1505.3505</v>
      </c>
      <c r="G15" s="5">
        <f t="shared" si="2"/>
        <v>1806.4205999999999</v>
      </c>
    </row>
    <row r="16" spans="1:7" ht="21" customHeight="1" x14ac:dyDescent="0.2">
      <c r="A16" s="1" t="s">
        <v>26</v>
      </c>
      <c r="B16" s="2" t="s">
        <v>27</v>
      </c>
      <c r="C16" s="3">
        <v>16.3</v>
      </c>
      <c r="D16" s="4">
        <v>720.62300000000005</v>
      </c>
      <c r="E16" s="5">
        <f t="shared" si="0"/>
        <v>324.28035000000006</v>
      </c>
      <c r="F16" s="5">
        <f t="shared" si="1"/>
        <v>360.31150000000002</v>
      </c>
      <c r="G16" s="5">
        <f t="shared" si="2"/>
        <v>432.37380000000002</v>
      </c>
    </row>
    <row r="17" spans="1:10" x14ac:dyDescent="0.2">
      <c r="A17" s="1" t="s">
        <v>28</v>
      </c>
      <c r="B17" s="2" t="s">
        <v>29</v>
      </c>
      <c r="C17" s="3">
        <v>13.5</v>
      </c>
      <c r="D17" s="4">
        <v>596.83500000000004</v>
      </c>
      <c r="E17" s="5">
        <f t="shared" si="0"/>
        <v>268.57575000000003</v>
      </c>
      <c r="F17" s="5">
        <f t="shared" si="1"/>
        <v>298.41750000000002</v>
      </c>
      <c r="G17" s="5">
        <f t="shared" si="2"/>
        <v>358.101</v>
      </c>
    </row>
    <row r="18" spans="1:10" ht="38.25" x14ac:dyDescent="0.2">
      <c r="A18" s="1" t="s">
        <v>30</v>
      </c>
      <c r="B18" s="2" t="s">
        <v>31</v>
      </c>
      <c r="C18" s="3">
        <v>135</v>
      </c>
      <c r="D18" s="4">
        <v>5968.35</v>
      </c>
      <c r="E18" s="5">
        <f t="shared" si="0"/>
        <v>2685.7575000000002</v>
      </c>
      <c r="F18" s="5">
        <f t="shared" si="1"/>
        <v>2984.1750000000002</v>
      </c>
      <c r="G18" s="5">
        <f t="shared" si="2"/>
        <v>3581.01</v>
      </c>
    </row>
    <row r="19" spans="1:10" ht="38.25" x14ac:dyDescent="0.2">
      <c r="A19" s="1" t="s">
        <v>32</v>
      </c>
      <c r="B19" s="2" t="s">
        <v>33</v>
      </c>
      <c r="C19" s="3">
        <v>114.4</v>
      </c>
      <c r="D19" s="4">
        <v>5057.6240000000007</v>
      </c>
      <c r="E19" s="5">
        <f t="shared" si="0"/>
        <v>2275.9308000000005</v>
      </c>
      <c r="F19" s="5">
        <f t="shared" si="1"/>
        <v>2528.8120000000004</v>
      </c>
      <c r="G19" s="5">
        <f t="shared" si="2"/>
        <v>3034.5744000000004</v>
      </c>
    </row>
    <row r="20" spans="1:10" ht="51" x14ac:dyDescent="0.2">
      <c r="A20" s="1" t="s">
        <v>34</v>
      </c>
      <c r="B20" s="2" t="s">
        <v>35</v>
      </c>
      <c r="C20" s="3">
        <v>154.80000000000001</v>
      </c>
      <c r="D20" s="4">
        <v>6843.7080000000005</v>
      </c>
      <c r="E20" s="5">
        <f t="shared" si="0"/>
        <v>3079.6686000000004</v>
      </c>
      <c r="F20" s="5">
        <f t="shared" si="1"/>
        <v>3421.8540000000003</v>
      </c>
      <c r="G20" s="5">
        <f t="shared" si="2"/>
        <v>4106.2248</v>
      </c>
      <c r="J20" s="8"/>
    </row>
    <row r="21" spans="1:10" ht="51" x14ac:dyDescent="0.2">
      <c r="A21" s="1" t="s">
        <v>36</v>
      </c>
      <c r="B21" s="2" t="s">
        <v>37</v>
      </c>
      <c r="C21" s="3">
        <v>134.4</v>
      </c>
      <c r="D21" s="4">
        <v>5941.8240000000005</v>
      </c>
      <c r="E21" s="5">
        <f t="shared" si="0"/>
        <v>2673.8208000000004</v>
      </c>
      <c r="F21" s="5">
        <f t="shared" si="1"/>
        <v>2970.9120000000003</v>
      </c>
      <c r="G21" s="5">
        <f t="shared" si="2"/>
        <v>3565.0944000000004</v>
      </c>
    </row>
    <row r="22" spans="1:10" ht="38.25" x14ac:dyDescent="0.2">
      <c r="A22" s="1" t="s">
        <v>38</v>
      </c>
      <c r="B22" s="2" t="s">
        <v>39</v>
      </c>
      <c r="C22" s="3">
        <v>101.9</v>
      </c>
      <c r="D22" s="4">
        <v>4504.9990000000007</v>
      </c>
      <c r="E22" s="5">
        <f t="shared" si="0"/>
        <v>2027.2495500000005</v>
      </c>
      <c r="F22" s="5">
        <f t="shared" si="1"/>
        <v>2252.4995000000004</v>
      </c>
      <c r="G22" s="5">
        <f t="shared" si="2"/>
        <v>2702.9994000000002</v>
      </c>
    </row>
    <row r="23" spans="1:10" x14ac:dyDescent="0.2">
      <c r="A23" s="1" t="s">
        <v>99</v>
      </c>
      <c r="B23" s="2" t="s">
        <v>40</v>
      </c>
      <c r="C23" s="3">
        <v>147.5</v>
      </c>
      <c r="D23" s="4">
        <v>6520.9750000000004</v>
      </c>
      <c r="E23" s="5">
        <f t="shared" si="0"/>
        <v>2934.4387500000003</v>
      </c>
      <c r="F23" s="5">
        <f t="shared" si="1"/>
        <v>3260.4875000000002</v>
      </c>
      <c r="G23" s="5">
        <f t="shared" si="2"/>
        <v>3912.585</v>
      </c>
    </row>
    <row r="24" spans="1:10" ht="38.25" x14ac:dyDescent="0.2">
      <c r="A24" s="1" t="s">
        <v>41</v>
      </c>
      <c r="B24" s="2" t="s">
        <v>42</v>
      </c>
      <c r="C24" s="3">
        <v>182.5</v>
      </c>
      <c r="D24" s="4">
        <v>8068.3249999999998</v>
      </c>
      <c r="E24" s="5">
        <f t="shared" si="0"/>
        <v>3630.7462500000001</v>
      </c>
      <c r="F24" s="5">
        <f t="shared" si="1"/>
        <v>4034.1624999999999</v>
      </c>
      <c r="G24" s="5">
        <f t="shared" si="2"/>
        <v>4840.9949999999999</v>
      </c>
    </row>
    <row r="25" spans="1:10" ht="38.25" x14ac:dyDescent="0.2">
      <c r="A25" s="1" t="s">
        <v>43</v>
      </c>
      <c r="B25" s="2" t="s">
        <v>44</v>
      </c>
      <c r="C25" s="3">
        <v>193</v>
      </c>
      <c r="D25" s="4">
        <v>8532.5300000000007</v>
      </c>
      <c r="E25" s="5">
        <f t="shared" si="0"/>
        <v>3839.6385000000005</v>
      </c>
      <c r="F25" s="5">
        <f t="shared" si="1"/>
        <v>4266.2650000000003</v>
      </c>
      <c r="G25" s="5">
        <f t="shared" si="2"/>
        <v>5119.518</v>
      </c>
    </row>
    <row r="26" spans="1:10" ht="38.25" x14ac:dyDescent="0.2">
      <c r="A26" s="1" t="s">
        <v>45</v>
      </c>
      <c r="B26" s="2" t="s">
        <v>46</v>
      </c>
      <c r="C26" s="3">
        <v>178.1</v>
      </c>
      <c r="D26" s="4">
        <v>7873.8009999999995</v>
      </c>
      <c r="E26" s="5">
        <f t="shared" si="0"/>
        <v>3543.21045</v>
      </c>
      <c r="F26" s="5">
        <f t="shared" si="1"/>
        <v>3936.9004999999997</v>
      </c>
      <c r="G26" s="5">
        <f t="shared" si="2"/>
        <v>4724.2805999999991</v>
      </c>
    </row>
    <row r="27" spans="1:10" ht="51" x14ac:dyDescent="0.2">
      <c r="A27" s="1" t="s">
        <v>47</v>
      </c>
      <c r="B27" s="2" t="s">
        <v>48</v>
      </c>
      <c r="C27" s="3">
        <v>220.2</v>
      </c>
      <c r="D27" s="4">
        <v>9735.0419999999995</v>
      </c>
      <c r="E27" s="5">
        <f t="shared" si="0"/>
        <v>4380.7689</v>
      </c>
      <c r="F27" s="5">
        <f t="shared" si="1"/>
        <v>4867.5209999999997</v>
      </c>
      <c r="G27" s="5">
        <f t="shared" si="2"/>
        <v>5841.0251999999991</v>
      </c>
    </row>
    <row r="28" spans="1:10" ht="38.25" x14ac:dyDescent="0.2">
      <c r="A28" s="1" t="s">
        <v>49</v>
      </c>
      <c r="B28" s="2" t="s">
        <v>50</v>
      </c>
      <c r="C28" s="3">
        <v>199.8</v>
      </c>
      <c r="D28" s="4">
        <v>8833.1580000000013</v>
      </c>
      <c r="E28" s="5">
        <f t="shared" si="0"/>
        <v>3974.9211000000005</v>
      </c>
      <c r="F28" s="5">
        <f t="shared" si="1"/>
        <v>4416.5790000000006</v>
      </c>
      <c r="G28" s="5">
        <f t="shared" si="2"/>
        <v>5299.8948000000009</v>
      </c>
    </row>
    <row r="29" spans="1:10" x14ac:dyDescent="0.2">
      <c r="A29" s="1" t="s">
        <v>51</v>
      </c>
      <c r="B29" s="2" t="s">
        <v>39</v>
      </c>
      <c r="C29" s="3">
        <v>101.9</v>
      </c>
      <c r="D29" s="4">
        <v>4504.9990000000007</v>
      </c>
      <c r="E29" s="5">
        <f t="shared" si="0"/>
        <v>2027.2495500000005</v>
      </c>
      <c r="F29" s="5">
        <f t="shared" si="1"/>
        <v>2252.4995000000004</v>
      </c>
      <c r="G29" s="5">
        <f t="shared" si="2"/>
        <v>2702.9994000000002</v>
      </c>
    </row>
    <row r="30" spans="1:10" ht="25.5" x14ac:dyDescent="0.2">
      <c r="A30" s="1" t="s">
        <v>52</v>
      </c>
      <c r="B30" s="2" t="s">
        <v>53</v>
      </c>
      <c r="C30" s="3">
        <v>8.6999999999999993</v>
      </c>
      <c r="D30" s="4">
        <v>384.62699999999995</v>
      </c>
      <c r="E30" s="5">
        <f t="shared" si="0"/>
        <v>173.08214999999998</v>
      </c>
      <c r="F30" s="5">
        <f t="shared" si="1"/>
        <v>192.31349999999998</v>
      </c>
      <c r="G30" s="5">
        <f t="shared" si="2"/>
        <v>230.77619999999996</v>
      </c>
    </row>
    <row r="31" spans="1:10" x14ac:dyDescent="0.2">
      <c r="A31" s="1" t="s">
        <v>54</v>
      </c>
      <c r="B31" s="2" t="s">
        <v>55</v>
      </c>
      <c r="C31" s="3">
        <v>14.4</v>
      </c>
      <c r="D31" s="4">
        <v>636.62400000000002</v>
      </c>
      <c r="E31" s="5">
        <f t="shared" si="0"/>
        <v>286.48080000000004</v>
      </c>
      <c r="F31" s="5">
        <f t="shared" si="1"/>
        <v>318.31200000000001</v>
      </c>
      <c r="G31" s="5">
        <f t="shared" si="2"/>
        <v>381.9744</v>
      </c>
    </row>
    <row r="32" spans="1:10" ht="25.5" x14ac:dyDescent="0.2">
      <c r="A32" s="1" t="s">
        <v>56</v>
      </c>
      <c r="B32" s="2" t="s">
        <v>57</v>
      </c>
      <c r="C32" s="3">
        <v>26.9</v>
      </c>
      <c r="D32" s="4">
        <v>1189.249</v>
      </c>
      <c r="E32" s="5">
        <f t="shared" si="0"/>
        <v>535.16205000000002</v>
      </c>
      <c r="F32" s="5">
        <f t="shared" si="1"/>
        <v>594.62450000000001</v>
      </c>
      <c r="G32" s="5">
        <f t="shared" si="2"/>
        <v>713.54939999999999</v>
      </c>
    </row>
    <row r="33" spans="1:7" ht="76.5" x14ac:dyDescent="0.2">
      <c r="A33" s="1" t="s">
        <v>87</v>
      </c>
      <c r="B33" s="2" t="s">
        <v>95</v>
      </c>
      <c r="C33" s="3">
        <v>200.3</v>
      </c>
      <c r="D33" s="4">
        <v>8855.2630000000008</v>
      </c>
      <c r="E33" s="5">
        <f t="shared" si="0"/>
        <v>3984.8683500000006</v>
      </c>
      <c r="F33" s="5">
        <f t="shared" si="1"/>
        <v>4427.6315000000004</v>
      </c>
      <c r="G33" s="5">
        <f t="shared" si="2"/>
        <v>5313.1578</v>
      </c>
    </row>
    <row r="34" spans="1:7" ht="51" x14ac:dyDescent="0.2">
      <c r="A34" s="1" t="s">
        <v>88</v>
      </c>
      <c r="B34" s="2" t="s">
        <v>96</v>
      </c>
      <c r="C34" s="3">
        <v>221.1</v>
      </c>
      <c r="D34" s="4">
        <v>9774.8310000000001</v>
      </c>
      <c r="E34" s="5">
        <f t="shared" si="0"/>
        <v>4398.6739500000003</v>
      </c>
      <c r="F34" s="5">
        <f t="shared" si="1"/>
        <v>4887.4155000000001</v>
      </c>
      <c r="G34" s="5">
        <f t="shared" si="2"/>
        <v>5864.8985999999995</v>
      </c>
    </row>
    <row r="35" spans="1:7" ht="51" x14ac:dyDescent="0.2">
      <c r="A35" s="1" t="s">
        <v>89</v>
      </c>
      <c r="B35" s="2" t="s">
        <v>97</v>
      </c>
      <c r="C35" s="3">
        <v>131.80000000000001</v>
      </c>
      <c r="D35" s="4">
        <v>5826.8780000000006</v>
      </c>
      <c r="E35" s="5">
        <f t="shared" si="0"/>
        <v>2622.0951000000005</v>
      </c>
      <c r="F35" s="5">
        <f t="shared" si="1"/>
        <v>2913.4390000000003</v>
      </c>
      <c r="G35" s="5">
        <f t="shared" si="2"/>
        <v>3496.1268000000005</v>
      </c>
    </row>
    <row r="36" spans="1:7" ht="38.25" x14ac:dyDescent="0.2">
      <c r="A36" s="1" t="s">
        <v>90</v>
      </c>
      <c r="B36" s="2" t="s">
        <v>98</v>
      </c>
      <c r="C36" s="3">
        <v>149.4</v>
      </c>
      <c r="D36" s="4">
        <v>6604.9740000000002</v>
      </c>
      <c r="E36" s="5">
        <f t="shared" si="0"/>
        <v>2972.2383</v>
      </c>
      <c r="F36" s="5">
        <f t="shared" si="1"/>
        <v>3302.4870000000001</v>
      </c>
      <c r="G36" s="5">
        <f t="shared" si="2"/>
        <v>3962.9843999999998</v>
      </c>
    </row>
    <row r="37" spans="1:7" x14ac:dyDescent="0.2">
      <c r="A37" s="1" t="s">
        <v>110</v>
      </c>
      <c r="B37" s="2" t="s">
        <v>111</v>
      </c>
      <c r="C37" s="3">
        <v>8.6</v>
      </c>
      <c r="D37" s="4">
        <f>C37*44.21</f>
        <v>380.20600000000002</v>
      </c>
      <c r="E37" s="5">
        <f>D37*0.45</f>
        <v>171.09270000000001</v>
      </c>
      <c r="F37" s="5">
        <f>D37*0.5</f>
        <v>190.10300000000001</v>
      </c>
      <c r="G37" s="5">
        <f>D37*0.6</f>
        <v>228.12360000000001</v>
      </c>
    </row>
    <row r="38" spans="1:7" x14ac:dyDescent="0.2">
      <c r="A38" s="1" t="s">
        <v>112</v>
      </c>
      <c r="B38" s="2" t="s">
        <v>113</v>
      </c>
      <c r="C38" s="3">
        <v>10.9</v>
      </c>
      <c r="D38" s="4">
        <f>C38*44.21</f>
        <v>481.88900000000001</v>
      </c>
      <c r="E38" s="5">
        <f t="shared" ref="E38" si="3">D38*0.45</f>
        <v>216.85005000000001</v>
      </c>
      <c r="F38" s="5">
        <f t="shared" ref="F38" si="4">D38*0.5</f>
        <v>240.94450000000001</v>
      </c>
      <c r="G38" s="5">
        <f t="shared" ref="G38" si="5">D38*0.6</f>
        <v>289.13339999999999</v>
      </c>
    </row>
    <row r="39" spans="1:7" x14ac:dyDescent="0.2">
      <c r="A39" s="13" t="s">
        <v>58</v>
      </c>
      <c r="B39" s="13"/>
      <c r="C39" s="13"/>
      <c r="D39" s="13"/>
      <c r="E39" s="13"/>
      <c r="F39" s="13"/>
      <c r="G39" s="13"/>
    </row>
    <row r="40" spans="1:7" x14ac:dyDescent="0.2">
      <c r="A40" s="1" t="s">
        <v>59</v>
      </c>
      <c r="B40" s="2" t="s">
        <v>60</v>
      </c>
      <c r="C40" s="3">
        <v>45.5</v>
      </c>
      <c r="D40" s="4">
        <v>2011.5550000000001</v>
      </c>
      <c r="E40" s="5">
        <f t="shared" si="0"/>
        <v>905.19974999999999</v>
      </c>
      <c r="F40" s="5">
        <f t="shared" si="1"/>
        <v>1005.7775</v>
      </c>
      <c r="G40" s="5">
        <f t="shared" si="2"/>
        <v>1206.933</v>
      </c>
    </row>
    <row r="41" spans="1:7" ht="25.5" x14ac:dyDescent="0.2">
      <c r="A41" s="1" t="s">
        <v>61</v>
      </c>
      <c r="B41" s="2" t="s">
        <v>62</v>
      </c>
      <c r="C41" s="3">
        <v>40</v>
      </c>
      <c r="D41" s="4">
        <f>1768.4*4</f>
        <v>7073.6</v>
      </c>
      <c r="E41" s="5">
        <f t="shared" si="0"/>
        <v>3183.1200000000003</v>
      </c>
      <c r="F41" s="5">
        <f t="shared" si="1"/>
        <v>3536.8</v>
      </c>
      <c r="G41" s="5">
        <f t="shared" si="2"/>
        <v>4244.16</v>
      </c>
    </row>
    <row r="42" spans="1:7" x14ac:dyDescent="0.2">
      <c r="A42" s="1" t="s">
        <v>6</v>
      </c>
      <c r="B42" s="2" t="s">
        <v>63</v>
      </c>
      <c r="C42" s="3">
        <v>1.9</v>
      </c>
      <c r="D42" s="4">
        <v>83.998999999999995</v>
      </c>
      <c r="E42" s="5">
        <f t="shared" si="0"/>
        <v>37.799549999999996</v>
      </c>
      <c r="F42" s="5">
        <f t="shared" si="1"/>
        <v>41.999499999999998</v>
      </c>
      <c r="G42" s="5">
        <f t="shared" si="2"/>
        <v>50.399399999999993</v>
      </c>
    </row>
    <row r="43" spans="1:7" x14ac:dyDescent="0.2">
      <c r="A43" s="1" t="s">
        <v>4</v>
      </c>
      <c r="B43" s="2" t="s">
        <v>64</v>
      </c>
      <c r="C43" s="3">
        <v>2.9</v>
      </c>
      <c r="D43" s="4">
        <v>128.209</v>
      </c>
      <c r="E43" s="5">
        <f t="shared" si="0"/>
        <v>57.694050000000004</v>
      </c>
      <c r="F43" s="5">
        <f t="shared" si="1"/>
        <v>64.104500000000002</v>
      </c>
      <c r="G43" s="5">
        <f t="shared" si="2"/>
        <v>76.925399999999996</v>
      </c>
    </row>
    <row r="44" spans="1:7" x14ac:dyDescent="0.2">
      <c r="A44" s="1" t="s">
        <v>65</v>
      </c>
      <c r="B44" s="2" t="s">
        <v>66</v>
      </c>
      <c r="C44" s="3">
        <v>3.4</v>
      </c>
      <c r="D44" s="4">
        <v>150.31399999999999</v>
      </c>
      <c r="E44" s="5">
        <f t="shared" si="0"/>
        <v>67.641300000000001</v>
      </c>
      <c r="F44" s="5">
        <f t="shared" si="1"/>
        <v>75.156999999999996</v>
      </c>
      <c r="G44" s="5">
        <f t="shared" si="2"/>
        <v>90.188399999999987</v>
      </c>
    </row>
    <row r="45" spans="1:7" x14ac:dyDescent="0.2">
      <c r="A45" s="1" t="s">
        <v>67</v>
      </c>
      <c r="B45" s="2" t="s">
        <v>68</v>
      </c>
      <c r="C45" s="3">
        <v>16.2</v>
      </c>
      <c r="D45" s="4">
        <v>716.202</v>
      </c>
      <c r="E45" s="5">
        <f t="shared" si="0"/>
        <v>322.29090000000002</v>
      </c>
      <c r="F45" s="5">
        <f t="shared" si="1"/>
        <v>358.101</v>
      </c>
      <c r="G45" s="5">
        <f t="shared" si="2"/>
        <v>429.72120000000001</v>
      </c>
    </row>
    <row r="46" spans="1:7" ht="25.5" x14ac:dyDescent="0.2">
      <c r="A46" s="1" t="s">
        <v>69</v>
      </c>
      <c r="B46" s="2" t="s">
        <v>19</v>
      </c>
      <c r="C46" s="3">
        <v>7.1</v>
      </c>
      <c r="D46" s="4">
        <v>313.89099999999996</v>
      </c>
      <c r="E46" s="5">
        <f t="shared" si="0"/>
        <v>141.25094999999999</v>
      </c>
      <c r="F46" s="5">
        <f t="shared" si="1"/>
        <v>156.94549999999998</v>
      </c>
      <c r="G46" s="5">
        <f t="shared" si="2"/>
        <v>188.33459999999997</v>
      </c>
    </row>
    <row r="47" spans="1:7" ht="25.5" x14ac:dyDescent="0.2">
      <c r="A47" s="1" t="s">
        <v>16</v>
      </c>
      <c r="B47" s="2" t="s">
        <v>17</v>
      </c>
      <c r="C47" s="3">
        <v>13.7</v>
      </c>
      <c r="D47" s="4">
        <v>605.67700000000002</v>
      </c>
      <c r="E47" s="5">
        <f t="shared" si="0"/>
        <v>272.55465000000004</v>
      </c>
      <c r="F47" s="5">
        <f t="shared" si="1"/>
        <v>302.83850000000001</v>
      </c>
      <c r="G47" s="5">
        <f t="shared" si="2"/>
        <v>363.40620000000001</v>
      </c>
    </row>
    <row r="48" spans="1:7" ht="38.25" x14ac:dyDescent="0.2">
      <c r="A48" s="1" t="s">
        <v>70</v>
      </c>
      <c r="B48" s="2" t="s">
        <v>71</v>
      </c>
      <c r="C48" s="3">
        <v>94.6</v>
      </c>
      <c r="D48" s="4">
        <v>4182.2659999999996</v>
      </c>
      <c r="E48" s="5">
        <f t="shared" si="0"/>
        <v>1882.0196999999998</v>
      </c>
      <c r="F48" s="5">
        <f t="shared" si="1"/>
        <v>2091.1329999999998</v>
      </c>
      <c r="G48" s="5">
        <f t="shared" si="2"/>
        <v>2509.3595999999998</v>
      </c>
    </row>
    <row r="49" spans="1:7" ht="25.5" x14ac:dyDescent="0.2">
      <c r="A49" s="1" t="s">
        <v>72</v>
      </c>
      <c r="B49" s="2" t="s">
        <v>73</v>
      </c>
      <c r="C49" s="3">
        <v>82.1</v>
      </c>
      <c r="D49" s="4">
        <v>3629.6409999999996</v>
      </c>
      <c r="E49" s="5">
        <f t="shared" si="0"/>
        <v>1633.33845</v>
      </c>
      <c r="F49" s="5">
        <f t="shared" si="1"/>
        <v>1814.8204999999998</v>
      </c>
      <c r="G49" s="5">
        <f t="shared" si="2"/>
        <v>2177.7845999999995</v>
      </c>
    </row>
    <row r="50" spans="1:7" ht="38.25" x14ac:dyDescent="0.2">
      <c r="A50" s="1" t="s">
        <v>74</v>
      </c>
      <c r="B50" s="2" t="s">
        <v>75</v>
      </c>
      <c r="C50" s="3">
        <v>125.9</v>
      </c>
      <c r="D50" s="4">
        <v>5566.0390000000007</v>
      </c>
      <c r="E50" s="5">
        <f t="shared" si="0"/>
        <v>2504.7175500000003</v>
      </c>
      <c r="F50" s="5">
        <f t="shared" si="1"/>
        <v>2783.0195000000003</v>
      </c>
      <c r="G50" s="5">
        <f t="shared" si="2"/>
        <v>3339.6234000000004</v>
      </c>
    </row>
    <row r="51" spans="1:7" x14ac:dyDescent="0.2">
      <c r="A51" s="1" t="s">
        <v>54</v>
      </c>
      <c r="B51" s="2" t="s">
        <v>76</v>
      </c>
      <c r="C51" s="3">
        <v>10.5</v>
      </c>
      <c r="D51" s="4">
        <v>464.20499999999998</v>
      </c>
      <c r="E51" s="5">
        <f t="shared" si="0"/>
        <v>208.89224999999999</v>
      </c>
      <c r="F51" s="5">
        <f t="shared" si="1"/>
        <v>232.10249999999999</v>
      </c>
      <c r="G51" s="5">
        <f t="shared" si="2"/>
        <v>278.52299999999997</v>
      </c>
    </row>
    <row r="52" spans="1:7" ht="51" x14ac:dyDescent="0.2">
      <c r="A52" s="1" t="s">
        <v>92</v>
      </c>
      <c r="B52" s="2" t="s">
        <v>91</v>
      </c>
      <c r="C52" s="3">
        <v>136.4</v>
      </c>
      <c r="D52" s="4">
        <v>6030.2440000000006</v>
      </c>
      <c r="E52" s="5">
        <f t="shared" si="0"/>
        <v>2713.6098000000002</v>
      </c>
      <c r="F52" s="5">
        <f t="shared" si="1"/>
        <v>3015.1220000000003</v>
      </c>
      <c r="G52" s="5">
        <f t="shared" si="2"/>
        <v>3618.1464000000001</v>
      </c>
    </row>
    <row r="53" spans="1:7" ht="38.25" x14ac:dyDescent="0.2">
      <c r="A53" s="1" t="s">
        <v>93</v>
      </c>
      <c r="B53" s="2" t="s">
        <v>94</v>
      </c>
      <c r="C53" s="3">
        <v>105.1</v>
      </c>
      <c r="D53" s="4">
        <v>4646.4709999999995</v>
      </c>
      <c r="E53" s="5">
        <f t="shared" si="0"/>
        <v>2090.9119499999997</v>
      </c>
      <c r="F53" s="5">
        <f t="shared" si="1"/>
        <v>2323.2354999999998</v>
      </c>
      <c r="G53" s="5">
        <f t="shared" si="2"/>
        <v>2787.8825999999995</v>
      </c>
    </row>
    <row r="54" spans="1:7" ht="25.5" x14ac:dyDescent="0.2">
      <c r="A54" s="1" t="s">
        <v>108</v>
      </c>
      <c r="B54" s="2" t="s">
        <v>109</v>
      </c>
      <c r="C54" s="3">
        <v>42.9</v>
      </c>
      <c r="D54" s="4">
        <f>8345.0796</f>
        <v>8345.0795999999991</v>
      </c>
      <c r="E54" s="5">
        <f>D54*0.45</f>
        <v>3755.2858199999996</v>
      </c>
      <c r="F54" s="5">
        <f>D54*0.5</f>
        <v>4172.5397999999996</v>
      </c>
      <c r="G54" s="5">
        <f>D54*0.6</f>
        <v>5007.0477599999995</v>
      </c>
    </row>
    <row r="55" spans="1:7" ht="12.75" customHeight="1" x14ac:dyDescent="0.2">
      <c r="A55" s="13" t="s">
        <v>101</v>
      </c>
      <c r="B55" s="13"/>
      <c r="C55" s="13"/>
      <c r="D55" s="13"/>
      <c r="E55" s="13"/>
      <c r="F55" s="13"/>
      <c r="G55" s="13"/>
    </row>
    <row r="56" spans="1:7" ht="54" customHeight="1" x14ac:dyDescent="0.2">
      <c r="A56" s="9" t="s">
        <v>85</v>
      </c>
      <c r="B56" s="2" t="s">
        <v>79</v>
      </c>
      <c r="C56" s="3">
        <v>741.4</v>
      </c>
      <c r="D56" s="4">
        <v>32777.294000000002</v>
      </c>
      <c r="E56" s="5">
        <f t="shared" si="0"/>
        <v>14749.782300000001</v>
      </c>
      <c r="F56" s="5">
        <f t="shared" si="1"/>
        <v>16388.647000000001</v>
      </c>
      <c r="G56" s="5">
        <f t="shared" si="2"/>
        <v>19666.376400000001</v>
      </c>
    </row>
    <row r="57" spans="1:7" ht="51" x14ac:dyDescent="0.2">
      <c r="A57" s="10" t="s">
        <v>86</v>
      </c>
      <c r="B57" s="2" t="s">
        <v>81</v>
      </c>
      <c r="C57" s="3">
        <v>411.9</v>
      </c>
      <c r="D57" s="4">
        <v>18210.098999999998</v>
      </c>
      <c r="E57" s="5">
        <f t="shared" si="0"/>
        <v>8194.5445499999987</v>
      </c>
      <c r="F57" s="5">
        <f t="shared" si="1"/>
        <v>9105.0494999999992</v>
      </c>
      <c r="G57" s="5">
        <f t="shared" si="2"/>
        <v>10926.059399999998</v>
      </c>
    </row>
    <row r="58" spans="1:7" ht="51" x14ac:dyDescent="0.2">
      <c r="A58" s="11" t="s">
        <v>77</v>
      </c>
      <c r="B58" s="2" t="s">
        <v>78</v>
      </c>
      <c r="C58" s="2">
        <v>167.7</v>
      </c>
      <c r="D58" s="4">
        <v>7414.0169999999998</v>
      </c>
      <c r="E58" s="5">
        <f t="shared" si="0"/>
        <v>3336.3076500000002</v>
      </c>
      <c r="F58" s="5">
        <f t="shared" si="1"/>
        <v>3707.0084999999999</v>
      </c>
      <c r="G58" s="5">
        <f t="shared" si="2"/>
        <v>4448.4101999999993</v>
      </c>
    </row>
    <row r="59" spans="1:7" ht="63.75" x14ac:dyDescent="0.2">
      <c r="A59" s="9" t="s">
        <v>82</v>
      </c>
      <c r="B59" s="2" t="s">
        <v>80</v>
      </c>
      <c r="C59" s="3">
        <v>376.5</v>
      </c>
      <c r="D59" s="4">
        <v>16645.064999999999</v>
      </c>
      <c r="E59" s="5">
        <f t="shared" si="0"/>
        <v>7490.2792499999996</v>
      </c>
      <c r="F59" s="5">
        <f t="shared" si="1"/>
        <v>8322.5324999999993</v>
      </c>
      <c r="G59" s="5">
        <f t="shared" si="2"/>
        <v>9987.0389999999989</v>
      </c>
    </row>
    <row r="60" spans="1:7" ht="44.25" customHeight="1" x14ac:dyDescent="0.2">
      <c r="A60" s="10" t="s">
        <v>83</v>
      </c>
      <c r="B60" s="2" t="s">
        <v>84</v>
      </c>
      <c r="C60" s="3">
        <v>87.5</v>
      </c>
      <c r="D60" s="4">
        <v>3868.375</v>
      </c>
      <c r="E60" s="5">
        <f t="shared" si="0"/>
        <v>1740.76875</v>
      </c>
      <c r="F60" s="5">
        <f t="shared" si="1"/>
        <v>1934.1875</v>
      </c>
      <c r="G60" s="5">
        <f t="shared" si="2"/>
        <v>2321.0250000000001</v>
      </c>
    </row>
  </sheetData>
  <mergeCells count="4">
    <mergeCell ref="A1:G1"/>
    <mergeCell ref="A2:G2"/>
    <mergeCell ref="A39:G39"/>
    <mergeCell ref="A55:G55"/>
  </mergeCells>
  <phoneticPr fontId="0" type="noConversion"/>
  <pageMargins left="0.74791666666666701" right="0.74791666666666701" top="0.98402777777777795" bottom="0.98402777777777795" header="0.51180555555555496" footer="0.51180555555555496"/>
  <pageSetup paperSize="9" scale="85" firstPageNumber="0" fitToWidth="0" fitToHeight="0" orientation="landscape" r:id="rId1"/>
  <rowBreaks count="3" manualBreakCount="3">
    <brk id="21" max="3" man="1"/>
    <brk id="38" max="3" man="1"/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2.75" x14ac:dyDescent="0.2"/>
  <cols>
    <col min="1" max="6" width="8" customWidth="1"/>
  </cols>
  <sheetData/>
  <phoneticPr fontId="0" type="noConversion"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2.75" x14ac:dyDescent="0.2"/>
  <cols>
    <col min="1" max="6" width="8" customWidth="1"/>
  </cols>
  <sheetData/>
  <phoneticPr fontId="0" type="noConversion"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Лист1!зкшсыф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User</cp:lastModifiedBy>
  <cp:revision>9</cp:revision>
  <cp:lastPrinted>2019-04-17T07:06:48Z</cp:lastPrinted>
  <dcterms:created xsi:type="dcterms:W3CDTF">2015-02-16T12:34:29Z</dcterms:created>
  <dcterms:modified xsi:type="dcterms:W3CDTF">2020-07-16T13:26:56Z</dcterms:modified>
  <dc:language>ru-RU</dc:language>
</cp:coreProperties>
</file>